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koi\source\repos\Ai\TrafagSalesExporter\docs\"/>
    </mc:Choice>
  </mc:AlternateContent>
  <xr:revisionPtr revIDLastSave="0" documentId="13_ncr:1_{9778FA11-8649-4486-90EB-96BE112FE1C8}" xr6:coauthVersionLast="47" xr6:coauthVersionMax="47" xr10:uidLastSave="{00000000-0000-0000-0000-000000000000}"/>
  <bookViews>
    <workbookView xWindow="-120" yWindow="-120" windowWidth="34890" windowHeight="14370" tabRatio="500" activeTab="2" xr2:uid="{00000000-000D-0000-FFFF-FFFF00000000}"/>
  </bookViews>
  <sheets>
    <sheet name="Finance Ampel 2025" sheetId="1" r:id="rId1"/>
    <sheet name="Formeln pro Land" sheetId="2" r:id="rId2"/>
    <sheet name="IT Filter Analyse" sheetId="3" r:id="rId3"/>
  </sheets>
  <definedNames>
    <definedName name="_xlnm._FilterDatabase" localSheetId="0" hidden="1">'Finance Ampel 2025'!$A$1:$I$10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9" i="3" l="1"/>
  <c r="E28" i="3"/>
  <c r="E27" i="3"/>
  <c r="E26" i="3"/>
</calcChain>
</file>

<file path=xl/sharedStrings.xml><?xml version="1.0" encoding="utf-8"?>
<sst xmlns="http://schemas.openxmlformats.org/spreadsheetml/2006/main" count="261" uniqueCount="201">
  <si>
    <t>Land</t>
  </si>
  <si>
    <t>Bezeichnung</t>
  </si>
  <si>
    <t>Ampel</t>
  </si>
  <si>
    <t>Soll</t>
  </si>
  <si>
    <t>Ist</t>
  </si>
  <si>
    <t>Differenz</t>
  </si>
  <si>
    <t>Waehrung</t>
  </si>
  <si>
    <t>Kommentar</t>
  </si>
  <si>
    <t>Status</t>
  </si>
  <si>
    <t>Berechnung / Formel</t>
  </si>
  <si>
    <t>IT</t>
  </si>
  <si>
    <t>B1</t>
  </si>
  <si>
    <t>Italien</t>
  </si>
  <si>
    <t>Gelb</t>
  </si>
  <si>
    <t>EUR</t>
  </si>
  <si>
    <t>Fast passend nach aktuellem B1-Arbeitsfilter; Restdifferenz -198.53 EUR. Kundenausschluss ist provisorisch und muss fachlich bestaetigt werden.</t>
  </si>
  <si>
    <t>BI1/B1 HANA Arbeitsfilter 2025: INV1.LineTotal minus RIN1.LineTotal, nur CANCELED='N', DocDate/PostingDate 2025. Konto: AcctCode LIKE '47005%' und NOT LIKE '4700504%'. Danach provisorischer Ausschluss 6 Kunden: FAIVELEY 1'689'857.70; SYSTEM CERAMICS 323'409.00; WABTEC MZT 282'647.40; FINCANTIERI NEXTECH 268'166.37; METAL WORK SERVICE 203'425.15; ELEMASTER 166'403.50. Rechnung: 10'603'550.59 - 2'933'909.12 = 7'669'641.47 EUR. Soll/Rhino: 7'669'840.00 EUR. Abweichung: -198.53 EUR. Status bleibt fachlich zu pruefen, weil Kundenausschluss noch nicht offiziell bestaetigt ist.</t>
  </si>
  <si>
    <t>FR</t>
  </si>
  <si>
    <t>Frankreich</t>
  </si>
  <si>
    <t>OK</t>
  </si>
  <si>
    <t>Rechnerisch freigabefaehig.</t>
  </si>
  <si>
    <t>BI1/B1 HANA: Summe INV1.LineTotal minus RIN1.LineTotal; nur CANCELED='N'; Jahresfilter ueber DocDate/PostingDate 2025.</t>
  </si>
  <si>
    <t>IN</t>
  </si>
  <si>
    <t>Indien</t>
  </si>
  <si>
    <t>INR</t>
  </si>
  <si>
    <t>Rechnerisch freigabefaehig; INR fuehrend.</t>
  </si>
  <si>
    <t>SAGE/HANA: Summe SalesPriceValue; Hauswaehrung INR ist fuehrend; Jahresfilter ueber PostingDate, Fallback InvoiceDate/ExtractionDate.</t>
  </si>
  <si>
    <t>US</t>
  </si>
  <si>
    <t>USA</t>
  </si>
  <si>
    <t>USD</t>
  </si>
  <si>
    <t>AT</t>
  </si>
  <si>
    <t>SAP</t>
  </si>
  <si>
    <t>Oesterreich</t>
  </si>
  <si>
    <t>Klaeren</t>
  </si>
  <si>
    <t>Perioden, Rundung, Gutschriften und IC-Anteil pruefen.</t>
  </si>
  <si>
    <t>ZSCHWEIZ/SAP: Summe Nettofakturawert Hauswaehrung pro Position fuer LAND1/Reporting-Land AT; Jahresfilter ueber PostingDate.</t>
  </si>
  <si>
    <t>ES</t>
  </si>
  <si>
    <t>Sage</t>
  </si>
  <si>
    <t>Spanien</t>
  </si>
  <si>
    <t>Serien, Gutschriften und Datumsbasis klaeren.</t>
  </si>
  <si>
    <t>Sage CSV 2025: Summe netto ohne VAT aus LineasAlbaranCliente.ImporteNeto. Credit Notes/REC werden negativ behandelt; Export-SQL erzwingt -ABS(...) fuer Credit Notes. Aktuell: Invoice 3'140'921.50 EUR plus Credit Notes -58'601.32 EUR = 3'082'320.18 EUR. Soll/Rhino: 3'102'333.61 EUR. Abweichung: -20'013.43 EUR. Offen: Perioden-/Serienabgrenzung bzw. ob Rhino eine andere Sage-Auswertung nutzt.</t>
  </si>
  <si>
    <t>UK</t>
  </si>
  <si>
    <t>England / UK</t>
  </si>
  <si>
    <t>GBP</t>
  </si>
  <si>
    <t>UK wird gegen Local Currency GBP geprueft. CheckValue 3'749'865 war fuer UK falsch; korrekter Sollwert ist 3'538'972 GBP.</t>
  </si>
  <si>
    <t>England Sage Manual Excel 2025: Summe netto ohne VAT in GBP. Berechnung ueber SageNetSales([Sales Price/Value], [Quantity], [Document Type], [DocumentType], [Type]); das ist Stueckpreis * Menge, Credit Notes werden bei erkennbarem Sage-Typ negativ erzwungen. Aktuell: 1'880 Zeilen, 13 negative Betragszeilen, Ist 3'533'710.09 GBP. Soll ist Local Currency/GBP: 3'538'972.00 GBP. Abweichung: -5'261.91 GBP. Der fruehere CheckValue 3'749'865.00 wurde fuer UK entfernt, weil UK gegen GBP-LC geprueft wird.</t>
  </si>
  <si>
    <t>CH</t>
  </si>
  <si>
    <t>Schweiz</t>
  </si>
  <si>
    <t>Offen</t>
  </si>
  <si>
    <t>CHF</t>
  </si>
  <si>
    <t>Sollvergleich offen; CH/AT-Trennung finalisieren.</t>
  </si>
  <si>
    <t>ZSCHWEIZ/SAP: Summe Nettofakturawert Hauswaehrung pro Position; Jahresfilter ueber PostingDate, Fallback InvoiceDate/ExtractionDate. Sollzuordnung CH noch offen.</t>
  </si>
  <si>
    <t>DE</t>
  </si>
  <si>
    <t>Deutschland</t>
  </si>
  <si>
    <t>Nur Sample; finaler Jahresfile fehlt.</t>
  </si>
  <si>
    <t>File fehlt</t>
  </si>
  <si>
    <t>Noch nicht final: geplanter Manual-Excel-Import Alphaplan; Kandidat SalesPriceValue = NettoPreisGesamtX; finaler Jahresfile fehlt.</t>
  </si>
  <si>
    <t>System</t>
  </si>
  <si>
    <t>Quelle / Tabellen</t>
  </si>
  <si>
    <t>Hauswährung</t>
  </si>
  <si>
    <t>Soll-Wert</t>
  </si>
  <si>
    <t>Formel-Logik</t>
  </si>
  <si>
    <t>Filter / Sonderregeln</t>
  </si>
  <si>
    <t>Datumsbasis</t>
  </si>
  <si>
    <t>Bemerkung</t>
  </si>
  <si>
    <t>IT - Italien</t>
  </si>
  <si>
    <t>SAP B1 / HANA</t>
  </si>
  <si>
    <t>Schema it01_p
OINV/INV1 (Invoices)
ORIN/RIN1 (Credit Notes)</t>
  </si>
  <si>
    <t>7'669'840 EUR</t>
  </si>
  <si>
    <t>SUM(INV1.LineTotal)
- SUM(RIN1.LineTotal)
je DocDate-Jahr</t>
  </si>
  <si>
    <t>CANCELED='N'
AcctCode LIKE '47005%'
AcctCode NOT LIKE '4700504%' (Autofattura)
[ALT: 6 Kunden ausgeschlossen - PROVISORISCH]</t>
  </si>
  <si>
    <t>DocDate (OINV.DocDate)</t>
  </si>
  <si>
    <t>Status: provisorischer Filter. NEUE Erkenntnis: 4700504x = Autofattura (Reverse-Charge), nicht IC. Echte IC-Konten haben Suffix 'I'. Detail siehe Blatt 'IT Filter Analyse'.</t>
  </si>
  <si>
    <t>FR - Frankreich</t>
  </si>
  <si>
    <t>Schema fr01_p
OINV/INV1 (Invoices)
ORIN/RIN1 (Credit Notes)</t>
  </si>
  <si>
    <t>1'471'218 EUR</t>
  </si>
  <si>
    <t>CANCELED='N'
Kein landesspezifischer Filter</t>
  </si>
  <si>
    <t>Differenz +0.44 EUR. Cent-Drift, freigabefähig.</t>
  </si>
  <si>
    <t>IN - Indien</t>
  </si>
  <si>
    <t>Schema TRAFAG_LIVE
B1-Tabellen</t>
  </si>
  <si>
    <t>INR (führend)</t>
  </si>
  <si>
    <t>750'936'591 INR</t>
  </si>
  <si>
    <t>SUM(SalesPriceValue) bzw.
INV1.LineTotal - RIN1.LineTotal
je PostingDate-Jahr</t>
  </si>
  <si>
    <t>PostingDate, Fallback InvoiceDate/ExtractionDate</t>
  </si>
  <si>
    <t>Differenz +0.38 INR. INR-Hauswährung führend für Vergleich. CHF nur Kandidat.</t>
  </si>
  <si>
    <t>US - USA</t>
  </si>
  <si>
    <t>Schema us01_p
OINV/INV1 (Invoices)
ORIN/RIN1 (Credit Notes)</t>
  </si>
  <si>
    <t>3'749'865 USD</t>
  </si>
  <si>
    <t>Differenz +0.33 USD. Cent-Drift, freigabefähig.</t>
  </si>
  <si>
    <t>AT - Österreich</t>
  </si>
  <si>
    <t>SAP / OData</t>
  </si>
  <si>
    <t>OData ZSCHWEIZ
EntitySet FinanzdataSchweizOeSet</t>
  </si>
  <si>
    <t>3'443'863 EUR</t>
  </si>
  <si>
    <t>SUM(Z.NetwrHc)
für LAND1/Reporting-Land = AT</t>
  </si>
  <si>
    <t>Keine VAT-Trennung (VatSumHc = 0)
DocumentTotalLC = SalesPriceValue = NetwrHc</t>
  </si>
  <si>
    <t>PostingDate = Fkdat
Fkdat-Bedeutung fachlich zu bestätigen</t>
  </si>
  <si>
    <t>Differenz -5'742 EUR. Klärung: LAND1 vs. Reporting-Land, IC-Anteil, Gutschriften, Perioden.</t>
  </si>
  <si>
    <t>ES - Spanien</t>
  </si>
  <si>
    <t>Sage SQL / CSV</t>
  </si>
  <si>
    <t>Sage CSV
LineasAlbaranCliente.ImporteNeto</t>
  </si>
  <si>
    <t>3'102'333.61 EUR</t>
  </si>
  <si>
    <t>SUM(SalesPriceValue) wobei
SalesPriceValue = ImporteNeto
bei Credit Notes negativ</t>
  </si>
  <si>
    <t>Vorzeichenumkehr bei:
- TipoNuevaFra = 2
- SerieFactura = 'REC'
- StatusAbono &lt;&gt; 0</t>
  </si>
  <si>
    <t>Aus Sage-Export (zu bestätigen: Albarán vs. Factura)</t>
  </si>
  <si>
    <t>Differenz -20'013 EUR (0.65%). Prüfpunkte: Fracht/Portes, Zuschläge, nicht-Artikel-Positionen, Datumsbasis.</t>
  </si>
  <si>
    <t>UK - England</t>
  </si>
  <si>
    <t>Sage (Manual Excel)</t>
  </si>
  <si>
    <t>Manual Excel
SharePoint Ordner UK_B1 (nur tech.)</t>
  </si>
  <si>
    <t>3'538'972 GBP</t>
  </si>
  <si>
    <t>SUM(SalesPriceValue) wobei
SalesPriceValue = [Sales Price/Value] * [Quantity]
bei Credit Notes negativ</t>
  </si>
  <si>
    <t>Credit-Erkennung über DocumentType
Keywords: CREDIT, CREDITNOTE, ABONO, GUTSCHRIFT, CRN, CN</t>
  </si>
  <si>
    <t>invoice date</t>
  </si>
  <si>
    <t>Differenz -5'262 GBP (0.15%). Klein, vermutlich Discounts/Freight/Vollständigkeit.</t>
  </si>
  <si>
    <t>CH - Schweiz</t>
  </si>
  <si>
    <t>(noch nicht definiert)</t>
  </si>
  <si>
    <t>SUM(Z.NetwrHc)
für LAND1/Reporting-Land = CH</t>
  </si>
  <si>
    <t>Keine VAT-Trennung
DocumentTotalLC = NetwrHc</t>
  </si>
  <si>
    <t>PostingDate = Fkdat</t>
  </si>
  <si>
    <t>Soll-Wert fehlt. Ist = 43.5 Mio CHF. CH/AT-Trennung finalisieren.</t>
  </si>
  <si>
    <t>DE - Deutschland</t>
  </si>
  <si>
    <t>Alphaplan (geplant)</t>
  </si>
  <si>
    <t>Manual Excel (geplant)
File fehlt aktuell</t>
  </si>
  <si>
    <t>3'635'923 EUR</t>
  </si>
  <si>
    <t>Geplant: SUM(NettoPreisGesamtX)
Finale Formel noch offen</t>
  </si>
  <si>
    <t>Noch nicht definiert</t>
  </si>
  <si>
    <t>Jahresfile fehlt. Onboarding-Sitzung mit Trafag DE/Alphaplan erforderlich.</t>
  </si>
  <si>
    <t>Italien B1 - Filter-Analyse nach HANA-Querys (2026-05-19)</t>
  </si>
  <si>
    <t>Kontenstruktur it01_p (Q1 + Q2)</t>
  </si>
  <si>
    <t>AcctCode</t>
  </si>
  <si>
    <t>AcctName</t>
  </si>
  <si>
    <t>Typ</t>
  </si>
  <si>
    <t>JDT1 NetAmount 2025 (EUR)</t>
  </si>
  <si>
    <t>INV1 Total 2025 (EUR)</t>
  </si>
  <si>
    <t>Rolle im Filter</t>
  </si>
  <si>
    <t>47005010</t>
  </si>
  <si>
    <t>Ricavi per cessioni di beni</t>
  </si>
  <si>
    <t>Verkauf</t>
  </si>
  <si>
    <t>INKLUDIEREN</t>
  </si>
  <si>
    <t>47005010I</t>
  </si>
  <si>
    <t>Ricavi per cessioni - Intercompany</t>
  </si>
  <si>
    <t>IC</t>
  </si>
  <si>
    <t>EXKLUDIEREN (IC)</t>
  </si>
  <si>
    <t>47005013</t>
  </si>
  <si>
    <t>Ricavi vendita - Trafag Products</t>
  </si>
  <si>
    <t>47005013I</t>
  </si>
  <si>
    <t>Ricavi vendita - IC Trafag Products</t>
  </si>
  <si>
    <t>47005014</t>
  </si>
  <si>
    <t>Ricavi vendita - Trading Products</t>
  </si>
  <si>
    <t>47005014I</t>
  </si>
  <si>
    <t>Ricavi vendita - IC Trading Products</t>
  </si>
  <si>
    <t>47005015</t>
  </si>
  <si>
    <t>Ricavi vendita - Local Items</t>
  </si>
  <si>
    <t>47005015I</t>
  </si>
  <si>
    <t>Ricavi vendita - IC Local Items</t>
  </si>
  <si>
    <t>47005016</t>
  </si>
  <si>
    <t>Ricavi vendita - Local Kits</t>
  </si>
  <si>
    <t>47005020</t>
  </si>
  <si>
    <t>Ricavi per prestazioni servizi</t>
  </si>
  <si>
    <t>47005040</t>
  </si>
  <si>
    <t>Ricavi autofattura beni UE</t>
  </si>
  <si>
    <t>Autofattura</t>
  </si>
  <si>
    <t>EXKLUDIEREN (Reverse-Charge, JDT1=0)</t>
  </si>
  <si>
    <t>47005041</t>
  </si>
  <si>
    <t>Ricavi autofattura servizi UE</t>
  </si>
  <si>
    <t>47005042</t>
  </si>
  <si>
    <t>Ricavi autofattura Servizi Extra UE</t>
  </si>
  <si>
    <t>47005050</t>
  </si>
  <si>
    <t>Rimborso spese trasporti</t>
  </si>
  <si>
    <t>Erstattung</t>
  </si>
  <si>
    <t>OPTIONAL</t>
  </si>
  <si>
    <t>47005070</t>
  </si>
  <si>
    <t>Ricavi per prestito di personale</t>
  </si>
  <si>
    <t>Sonstig</t>
  </si>
  <si>
    <t>47005100</t>
  </si>
  <si>
    <t>Premi su vendite</t>
  </si>
  <si>
    <t>Bonus</t>
  </si>
  <si>
    <t>OPTIONAL (negativ)</t>
  </si>
  <si>
    <t>47005120</t>
  </si>
  <si>
    <t>Omaggi</t>
  </si>
  <si>
    <t>Geschenke</t>
  </si>
  <si>
    <t>Filter-Varianten Vergleich</t>
  </si>
  <si>
    <t>Variante</t>
  </si>
  <si>
    <t>Filter-Logik</t>
  </si>
  <si>
    <t>Ist-Wert (EUR)</t>
  </si>
  <si>
    <t>Soll (EUR)</t>
  </si>
  <si>
    <t>Bewertung</t>
  </si>
  <si>
    <t>ALT (aktuell)</t>
  </si>
  <si>
    <t>AcctCode LIKE '47005%'
AND NOT LIKE '4700504%'
AND CardCode NOT IN (6 Kunden)</t>
  </si>
  <si>
    <t>Rechnerisch nah (-198.53), aber fachlich falsch: 4700504x sind Autofattura (nicht IC), 6 Kunden sind regulär extern. Match aus zwei kompensierenden Fehlern.</t>
  </si>
  <si>
    <t>NEU sauber (ohne IC, ohne Autofattura)</t>
  </si>
  <si>
    <t>AcctCode LIKE '47005%'
AND AcctCode NOT IN ('47005040','47005041','47005042')
AND AcctCode NOT LIKE '%I'
Kein Kunden-Filter</t>
  </si>
  <si>
    <t>Fachlich sauber: alle Verkaufskonten ausser Autofattura und IC. Differenz -180'861 EUR -&gt; Rhino schliesst IC vermutlich NICHT aus.</t>
  </si>
  <si>
    <t>NEU pragmatisch (nur Autofattura raus, IC drin)</t>
  </si>
  <si>
    <t>AcctCode LIKE '47005%'
AND AcctCode NOT IN ('47005040','47005041','47005042')
Kein I-Filter, kein Kunden-Filter</t>
  </si>
  <si>
    <t>Empfohlen: nur Autofattura raus. Differenz +39'567 EUR (0.52%). Beste Annäherung mit sauberer Logik. Restdifferenz mit Italien klären.</t>
  </si>
  <si>
    <t>JDT1 / Cockpit-Logik (zur Referenz)</t>
  </si>
  <si>
    <t>Direkt aus Buchhaltung JDT1
SUM(Credit-Debit) bei Account LIKE '47005%'</t>
  </si>
  <si>
    <t>B1-Cockpit "Valore della Produzione". Andere Datenquelle (JDT1 statt INV1/RIN1), inkludiert manuelle Buchungen.</t>
  </si>
  <si>
    <t>Empfehlung</t>
  </si>
  <si>
    <t>1. Code-Filter auf NEU pragmatisch umstellen (nur Autofattura ausschliessen, keine Kunden, keine IC-Sonderbehandlung).
2. Klärung mit Italien (CFO / Buchhaltung), wie Rhino IC behandelt - aktuell vermutlich enthalten.
3. Restdifferenz von ~40k EUR fachlich klären: kommt vermutlich aus manuellen JDT1-Buchungen (TransType 30), die nicht in INV1/RIN1 stehen.
4. Der aktuelle Filter mit 6 Kunden ist nicht haltbar und sollte sofort entfernt werden - die Kunden sind reguläre externe Geschäftspartner.</t>
  </si>
  <si>
    <t>Im Cockpit von B1 ist alles Korrekt.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</si>
</sst>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;\-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b/>
      <sz val="11"/>
      <name val="Arial"/>
      <charset val="1"/>
    </font>
    <font>
      <sz val="10"/>
      <name val="Arial"/>
      <charset val="1"/>
    </font>
    <font>
      <sz val="10"/>
      <name val="Consolas"/>
      <charset val="1"/>
    </font>
    <font>
      <b/>
      <sz val="10"/>
      <name val="Arial"/>
      <charset val="1"/>
    </font>
    <font>
      <b/>
      <sz val="14"/>
      <color rgb="FFFFFFFF"/>
      <name val="Arial"/>
      <charset val="1"/>
    </font>
    <font>
      <b/>
      <sz val="10"/>
      <color rgb="FFFFFFFF"/>
      <name val="Arial"/>
      <charset val="1"/>
    </font>
    <font>
      <b/>
      <sz val="10"/>
      <name val="Consolas"/>
      <charset val="1"/>
    </font>
    <font>
      <b/>
      <sz val="10"/>
      <color rgb="FF006100"/>
      <name val="Arial"/>
      <charset val="1"/>
    </font>
    <font>
      <b/>
      <sz val="10"/>
      <color rgb="FF9C0006"/>
      <name val="Arial"/>
      <charset val="1"/>
    </font>
  </fonts>
  <fills count="17">
    <fill>
      <patternFill patternType="none"/>
    </fill>
    <fill>
      <patternFill patternType="gray125"/>
    </fill>
    <fill>
      <patternFill patternType="solid">
        <fgColor rgb="FFD9EAF7"/>
        <bgColor rgb="FFD9E1F2"/>
      </patternFill>
    </fill>
    <fill>
      <patternFill patternType="solid">
        <fgColor rgb="FFFFFF00"/>
        <bgColor rgb="FFFFCC00"/>
      </patternFill>
    </fill>
    <fill>
      <patternFill patternType="solid">
        <fgColor rgb="FFC6EFCE"/>
        <bgColor rgb="FFC6E0B4"/>
      </patternFill>
    </fill>
    <fill>
      <patternFill patternType="solid">
        <fgColor rgb="FFF4B183"/>
        <bgColor rgb="FFF4B084"/>
      </patternFill>
    </fill>
    <fill>
      <patternFill patternType="solid">
        <fgColor rgb="FFD9E1F2"/>
        <bgColor rgb="FFD9EAF7"/>
      </patternFill>
    </fill>
    <fill>
      <patternFill patternType="solid">
        <fgColor rgb="FF1F4E78"/>
        <bgColor rgb="FF003366"/>
      </patternFill>
    </fill>
    <fill>
      <patternFill patternType="solid">
        <fgColor rgb="FFFFEB9C"/>
        <bgColor rgb="FFFFE699"/>
      </patternFill>
    </fill>
    <fill>
      <patternFill patternType="solid">
        <fgColor rgb="FFF2F2F2"/>
        <bgColor rgb="FFFFFFFF"/>
      </patternFill>
    </fill>
    <fill>
      <patternFill patternType="solid">
        <fgColor rgb="FFFFC7CE"/>
        <bgColor rgb="FFFFE699"/>
      </patternFill>
    </fill>
    <fill>
      <patternFill patternType="solid">
        <fgColor rgb="FF2E75B6"/>
        <bgColor rgb="FF0066CC"/>
      </patternFill>
    </fill>
    <fill>
      <patternFill patternType="solid">
        <fgColor rgb="FFC6E0B4"/>
        <bgColor rgb="FFC6EFCE"/>
      </patternFill>
    </fill>
    <fill>
      <patternFill patternType="solid">
        <fgColor rgb="FFFFE699"/>
        <bgColor rgb="FFFFEB9C"/>
      </patternFill>
    </fill>
    <fill>
      <patternFill patternType="solid">
        <fgColor rgb="FFF4B084"/>
        <bgColor rgb="FFF4B183"/>
      </patternFill>
    </fill>
    <fill>
      <patternFill patternType="solid">
        <fgColor rgb="FFFFF2CC"/>
        <bgColor rgb="FFF2F2F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/>
    <xf numFmtId="0" fontId="1" fillId="3" borderId="1" xfId="0" applyFont="1" applyFill="1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4" fontId="0" fillId="3" borderId="1" xfId="0" applyNumberFormat="1" applyFill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2" fillId="7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5" fillId="9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>
      <alignment horizontal="left" vertical="top" wrapText="1"/>
    </xf>
    <xf numFmtId="0" fontId="3" fillId="10" borderId="2" xfId="0" applyFont="1" applyFill="1" applyBorder="1" applyAlignment="1">
      <alignment horizontal="left" vertical="top" wrapText="1"/>
    </xf>
    <xf numFmtId="0" fontId="6" fillId="9" borderId="2" xfId="0" applyFont="1" applyFill="1" applyBorder="1" applyAlignment="1">
      <alignment horizontal="left" vertical="center" wrapText="1"/>
    </xf>
    <xf numFmtId="0" fontId="9" fillId="0" borderId="2" xfId="0" applyFont="1" applyBorder="1"/>
    <xf numFmtId="0" fontId="4" fillId="0" borderId="2" xfId="0" applyFont="1" applyBorder="1"/>
    <xf numFmtId="0" fontId="4" fillId="12" borderId="2" xfId="0" applyFont="1" applyFill="1" applyBorder="1"/>
    <xf numFmtId="164" fontId="4" fillId="0" borderId="2" xfId="0" applyNumberFormat="1" applyFont="1" applyBorder="1" applyAlignment="1">
      <alignment horizontal="right"/>
    </xf>
    <xf numFmtId="0" fontId="10" fillId="4" borderId="2" xfId="0" applyFont="1" applyFill="1" applyBorder="1"/>
    <xf numFmtId="0" fontId="4" fillId="13" borderId="2" xfId="0" applyFont="1" applyFill="1" applyBorder="1"/>
    <xf numFmtId="0" fontId="11" fillId="10" borderId="2" xfId="0" applyFont="1" applyFill="1" applyBorder="1"/>
    <xf numFmtId="0" fontId="4" fillId="14" borderId="2" xfId="0" applyFont="1" applyFill="1" applyBorder="1"/>
    <xf numFmtId="0" fontId="4" fillId="8" borderId="2" xfId="0" applyFont="1" applyFill="1" applyBorder="1"/>
    <xf numFmtId="4" fontId="4" fillId="0" borderId="2" xfId="0" applyNumberFormat="1" applyFont="1" applyBorder="1" applyAlignment="1">
      <alignment horizontal="right" vertical="top" wrapText="1"/>
    </xf>
    <xf numFmtId="164" fontId="6" fillId="0" borderId="2" xfId="0" applyNumberFormat="1" applyFont="1" applyBorder="1" applyAlignment="1">
      <alignment horizontal="right" vertical="top" wrapText="1"/>
    </xf>
    <xf numFmtId="0" fontId="4" fillId="10" borderId="2" xfId="0" applyFont="1" applyFill="1" applyBorder="1" applyAlignment="1">
      <alignment horizontal="left" vertical="top" wrapText="1"/>
    </xf>
    <xf numFmtId="0" fontId="4" fillId="8" borderId="2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 wrapText="1"/>
    </xf>
    <xf numFmtId="0" fontId="4" fillId="9" borderId="2" xfId="0" applyFont="1" applyFill="1" applyBorder="1" applyAlignment="1">
      <alignment horizontal="left" vertical="top" wrapText="1"/>
    </xf>
    <xf numFmtId="0" fontId="7" fillId="7" borderId="0" xfId="0" applyFont="1" applyFill="1" applyAlignment="1">
      <alignment horizontal="left" vertical="center" indent="1"/>
    </xf>
    <xf numFmtId="0" fontId="8" fillId="11" borderId="0" xfId="0" applyFont="1" applyFill="1" applyAlignment="1">
      <alignment horizontal="left" vertical="center" indent="1"/>
    </xf>
    <xf numFmtId="0" fontId="4" fillId="15" borderId="2" xfId="0" applyFont="1" applyFill="1" applyBorder="1" applyAlignment="1">
      <alignment horizontal="left" vertical="top" wrapText="1" indent="1"/>
    </xf>
    <xf numFmtId="0" fontId="0" fillId="16" borderId="0" xfId="0" applyFill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D9EAF7"/>
      <rgbColor rgb="FF660066"/>
      <rgbColor rgb="FFF4B183"/>
      <rgbColor rgb="FF0066CC"/>
      <rgbColor rgb="FFD9E1F2"/>
      <rgbColor rgb="FF000080"/>
      <rgbColor rgb="FFFF00FF"/>
      <rgbColor rgb="FFFFE699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FFEB9C"/>
      <rgbColor rgb="FFC6E0B4"/>
      <rgbColor rgb="FFF4B084"/>
      <rgbColor rgb="FFCC99FF"/>
      <rgbColor rgb="FFFFC7CE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1</xdr:row>
      <xdr:rowOff>123825</xdr:rowOff>
    </xdr:from>
    <xdr:to>
      <xdr:col>15</xdr:col>
      <xdr:colOff>124488</xdr:colOff>
      <xdr:row>26</xdr:row>
      <xdr:rowOff>419955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1D589C3-6962-63D4-D19D-06D3DEC3D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01600" y="476250"/>
          <a:ext cx="4753638" cy="6125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zoomScale="145" zoomScaleNormal="145" workbookViewId="0">
      <pane ySplit="1" topLeftCell="A2" activePane="bottomLeft" state="frozen"/>
      <selection pane="bottomLeft" activeCell="I5" sqref="I5"/>
    </sheetView>
  </sheetViews>
  <sheetFormatPr baseColWidth="10" defaultColWidth="9.140625" defaultRowHeight="15" x14ac:dyDescent="0.25"/>
  <cols>
    <col min="1" max="1" width="7.42578125" customWidth="1"/>
    <col min="2" max="2" width="5" customWidth="1"/>
    <col min="3" max="3" width="14.7109375" customWidth="1"/>
    <col min="4" max="4" width="8.7109375" customWidth="1"/>
    <col min="5" max="6" width="14.28515625" customWidth="1"/>
    <col min="7" max="7" width="11.140625" customWidth="1"/>
    <col min="8" max="8" width="12.5703125" customWidth="1"/>
    <col min="9" max="9" width="130.5703125" style="1" customWidth="1"/>
    <col min="10" max="10" width="8.7109375" customWidth="1"/>
    <col min="11" max="11" width="70.7109375" style="1" customWidth="1"/>
  </cols>
  <sheetData>
    <row r="1" spans="1:11" x14ac:dyDescent="0.25">
      <c r="A1" s="2" t="s">
        <v>0</v>
      </c>
      <c r="B1" s="2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2" t="s">
        <v>8</v>
      </c>
      <c r="K1" s="3" t="s">
        <v>9</v>
      </c>
    </row>
    <row r="2" spans="1:11" ht="30" customHeight="1" x14ac:dyDescent="0.25">
      <c r="A2" s="4" t="s">
        <v>10</v>
      </c>
      <c r="B2" s="4" t="s">
        <v>11</v>
      </c>
      <c r="C2" s="4" t="s">
        <v>12</v>
      </c>
      <c r="D2" s="5" t="s">
        <v>13</v>
      </c>
      <c r="E2" s="6">
        <v>7669840</v>
      </c>
      <c r="F2" s="6">
        <v>7669641.4699999997</v>
      </c>
      <c r="G2" s="6">
        <v>-198.53</v>
      </c>
      <c r="H2" s="4" t="s">
        <v>14</v>
      </c>
      <c r="I2" s="7" t="s">
        <v>15</v>
      </c>
      <c r="J2" s="4"/>
      <c r="K2" s="7" t="s">
        <v>16</v>
      </c>
    </row>
    <row r="3" spans="1:11" ht="30" customHeight="1" x14ac:dyDescent="0.25">
      <c r="A3" s="4" t="s">
        <v>17</v>
      </c>
      <c r="B3" s="4" t="s">
        <v>11</v>
      </c>
      <c r="C3" s="4" t="s">
        <v>18</v>
      </c>
      <c r="D3" s="8" t="s">
        <v>19</v>
      </c>
      <c r="E3" s="6">
        <v>1471218</v>
      </c>
      <c r="F3" s="6">
        <v>1471218.44</v>
      </c>
      <c r="G3" s="6">
        <v>0.44</v>
      </c>
      <c r="H3" s="4" t="s">
        <v>14</v>
      </c>
      <c r="I3" s="7" t="s">
        <v>20</v>
      </c>
      <c r="J3" s="4"/>
      <c r="K3" s="7" t="s">
        <v>21</v>
      </c>
    </row>
    <row r="4" spans="1:11" ht="30" customHeight="1" x14ac:dyDescent="0.25">
      <c r="A4" s="4" t="s">
        <v>22</v>
      </c>
      <c r="B4" s="4" t="s">
        <v>11</v>
      </c>
      <c r="C4" s="4" t="s">
        <v>23</v>
      </c>
      <c r="D4" s="8" t="s">
        <v>19</v>
      </c>
      <c r="E4" s="6">
        <v>750936591</v>
      </c>
      <c r="F4" s="6">
        <v>750936591.38</v>
      </c>
      <c r="G4" s="6">
        <v>0.38</v>
      </c>
      <c r="H4" s="4" t="s">
        <v>24</v>
      </c>
      <c r="I4" s="7" t="s">
        <v>25</v>
      </c>
      <c r="J4" s="4"/>
      <c r="K4" s="7" t="s">
        <v>26</v>
      </c>
    </row>
    <row r="5" spans="1:11" ht="30" customHeight="1" x14ac:dyDescent="0.25">
      <c r="A5" s="4" t="s">
        <v>27</v>
      </c>
      <c r="B5" s="4" t="s">
        <v>11</v>
      </c>
      <c r="C5" s="4" t="s">
        <v>28</v>
      </c>
      <c r="D5" s="8" t="s">
        <v>19</v>
      </c>
      <c r="E5" s="6">
        <v>3749865</v>
      </c>
      <c r="F5" s="6">
        <v>3749865.33</v>
      </c>
      <c r="G5" s="6">
        <v>0.33</v>
      </c>
      <c r="H5" s="4" t="s">
        <v>29</v>
      </c>
      <c r="I5" s="7" t="s">
        <v>20</v>
      </c>
      <c r="J5" s="4"/>
      <c r="K5" s="7" t="s">
        <v>21</v>
      </c>
    </row>
    <row r="6" spans="1:11" ht="30" customHeight="1" x14ac:dyDescent="0.25">
      <c r="A6" s="4" t="s">
        <v>30</v>
      </c>
      <c r="B6" s="4" t="s">
        <v>31</v>
      </c>
      <c r="C6" s="4" t="s">
        <v>32</v>
      </c>
      <c r="D6" s="5" t="s">
        <v>33</v>
      </c>
      <c r="E6" s="6">
        <v>3443863</v>
      </c>
      <c r="F6" s="6">
        <v>3438121.37</v>
      </c>
      <c r="G6" s="6">
        <v>-5741.63</v>
      </c>
      <c r="H6" s="4" t="s">
        <v>14</v>
      </c>
      <c r="I6" s="7" t="s">
        <v>34</v>
      </c>
      <c r="J6" s="4"/>
      <c r="K6" s="7" t="s">
        <v>35</v>
      </c>
    </row>
    <row r="7" spans="1:11" ht="30" customHeight="1" x14ac:dyDescent="0.25">
      <c r="A7" s="4" t="s">
        <v>36</v>
      </c>
      <c r="B7" s="4" t="s">
        <v>37</v>
      </c>
      <c r="C7" s="4" t="s">
        <v>38</v>
      </c>
      <c r="D7" s="5" t="s">
        <v>33</v>
      </c>
      <c r="E7" s="6">
        <v>3102333.61</v>
      </c>
      <c r="F7" s="6">
        <v>3082320.18</v>
      </c>
      <c r="G7" s="6">
        <v>-20013.43</v>
      </c>
      <c r="H7" s="4" t="s">
        <v>14</v>
      </c>
      <c r="I7" s="7" t="s">
        <v>39</v>
      </c>
      <c r="J7" s="4"/>
      <c r="K7" s="7" t="s">
        <v>40</v>
      </c>
    </row>
    <row r="8" spans="1:11" ht="30" customHeight="1" x14ac:dyDescent="0.25">
      <c r="A8" s="4" t="s">
        <v>41</v>
      </c>
      <c r="B8" s="4" t="s">
        <v>37</v>
      </c>
      <c r="C8" s="4" t="s">
        <v>42</v>
      </c>
      <c r="D8" s="9" t="s">
        <v>13</v>
      </c>
      <c r="E8" s="6">
        <v>3538972</v>
      </c>
      <c r="F8" s="6">
        <v>3533710.09</v>
      </c>
      <c r="G8" s="6">
        <v>-5261.91</v>
      </c>
      <c r="H8" s="4" t="s">
        <v>43</v>
      </c>
      <c r="I8" s="7" t="s">
        <v>44</v>
      </c>
      <c r="J8" s="4"/>
      <c r="K8" s="7" t="s">
        <v>45</v>
      </c>
    </row>
    <row r="9" spans="1:11" ht="45" customHeight="1" x14ac:dyDescent="0.25">
      <c r="A9" s="4" t="s">
        <v>46</v>
      </c>
      <c r="B9" s="4" t="s">
        <v>31</v>
      </c>
      <c r="C9" s="4" t="s">
        <v>47</v>
      </c>
      <c r="D9" s="10" t="s">
        <v>48</v>
      </c>
      <c r="E9" s="6"/>
      <c r="F9" s="6">
        <v>43521390.82</v>
      </c>
      <c r="G9" s="6"/>
      <c r="H9" s="4" t="s">
        <v>49</v>
      </c>
      <c r="I9" s="7" t="s">
        <v>50</v>
      </c>
      <c r="J9" s="4"/>
      <c r="K9" s="7" t="s">
        <v>51</v>
      </c>
    </row>
    <row r="10" spans="1:11" ht="30" customHeight="1" x14ac:dyDescent="0.25">
      <c r="A10" s="4" t="s">
        <v>52</v>
      </c>
      <c r="B10" s="4"/>
      <c r="C10" s="4" t="s">
        <v>53</v>
      </c>
      <c r="D10" s="10" t="s">
        <v>48</v>
      </c>
      <c r="E10" s="11">
        <v>3635923</v>
      </c>
      <c r="F10" s="11">
        <v>8290.7000000000007</v>
      </c>
      <c r="G10" s="11"/>
      <c r="H10" s="12" t="s">
        <v>14</v>
      </c>
      <c r="I10" s="13" t="s">
        <v>54</v>
      </c>
      <c r="J10" s="12" t="s">
        <v>55</v>
      </c>
      <c r="K10" s="7" t="s">
        <v>56</v>
      </c>
    </row>
  </sheetData>
  <autoFilter ref="A1:I10" xr:uid="{00000000-0009-0000-0000-000000000000}">
    <sortState xmlns:xlrd2="http://schemas.microsoft.com/office/spreadsheetml/2017/richdata2" ref="A2:I10">
      <sortCondition descending="1" ref="A2:A10"/>
    </sortState>
  </autoFilter>
  <pageMargins left="0.75" right="0.75" top="0.75" bottom="0.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zoomScaleNormal="100" workbookViewId="0">
      <pane ySplit="1" topLeftCell="A3" activePane="bottomLeft" state="frozen"/>
      <selection pane="bottomLeft" activeCell="G4" sqref="G4"/>
    </sheetView>
  </sheetViews>
  <sheetFormatPr baseColWidth="10" defaultColWidth="8.7109375" defaultRowHeight="15" x14ac:dyDescent="0.25"/>
  <cols>
    <col min="1" max="2" width="18" customWidth="1"/>
    <col min="3" max="3" width="28" customWidth="1"/>
    <col min="4" max="4" width="14" customWidth="1"/>
    <col min="5" max="5" width="20" customWidth="1"/>
    <col min="6" max="6" width="38" customWidth="1"/>
    <col min="7" max="7" width="42" customWidth="1"/>
    <col min="8" max="8" width="28" customWidth="1"/>
    <col min="9" max="9" width="50" customWidth="1"/>
  </cols>
  <sheetData>
    <row r="1" spans="1:9" ht="30" customHeight="1" x14ac:dyDescent="0.25">
      <c r="A1" s="14" t="s">
        <v>0</v>
      </c>
      <c r="B1" s="14" t="s">
        <v>57</v>
      </c>
      <c r="C1" s="14" t="s">
        <v>58</v>
      </c>
      <c r="D1" s="14" t="s">
        <v>59</v>
      </c>
      <c r="E1" s="14" t="s">
        <v>60</v>
      </c>
      <c r="F1" s="14" t="s">
        <v>61</v>
      </c>
      <c r="G1" s="14" t="s">
        <v>62</v>
      </c>
      <c r="H1" s="14" t="s">
        <v>63</v>
      </c>
      <c r="I1" s="14" t="s">
        <v>64</v>
      </c>
    </row>
    <row r="2" spans="1:9" ht="94.5" customHeight="1" x14ac:dyDescent="0.25">
      <c r="A2" s="15" t="s">
        <v>65</v>
      </c>
      <c r="B2" s="16" t="s">
        <v>66</v>
      </c>
      <c r="C2" s="17" t="s">
        <v>67</v>
      </c>
      <c r="D2" s="18" t="s">
        <v>14</v>
      </c>
      <c r="E2" s="18" t="s">
        <v>68</v>
      </c>
      <c r="F2" s="17" t="s">
        <v>69</v>
      </c>
      <c r="G2" s="17" t="s">
        <v>70</v>
      </c>
      <c r="H2" s="16" t="s">
        <v>71</v>
      </c>
      <c r="I2" s="16" t="s">
        <v>72</v>
      </c>
    </row>
    <row r="3" spans="1:9" ht="94.5" customHeight="1" x14ac:dyDescent="0.25">
      <c r="A3" s="19" t="s">
        <v>73</v>
      </c>
      <c r="B3" s="16" t="s">
        <v>66</v>
      </c>
      <c r="C3" s="17" t="s">
        <v>74</v>
      </c>
      <c r="D3" s="18" t="s">
        <v>14</v>
      </c>
      <c r="E3" s="18" t="s">
        <v>75</v>
      </c>
      <c r="F3" s="17" t="s">
        <v>69</v>
      </c>
      <c r="G3" s="17" t="s">
        <v>76</v>
      </c>
      <c r="H3" s="16" t="s">
        <v>71</v>
      </c>
      <c r="I3" s="16" t="s">
        <v>77</v>
      </c>
    </row>
    <row r="4" spans="1:9" ht="94.5" customHeight="1" x14ac:dyDescent="0.25">
      <c r="A4" s="19" t="s">
        <v>78</v>
      </c>
      <c r="B4" s="16" t="s">
        <v>66</v>
      </c>
      <c r="C4" s="17" t="s">
        <v>79</v>
      </c>
      <c r="D4" s="18" t="s">
        <v>80</v>
      </c>
      <c r="E4" s="18" t="s">
        <v>81</v>
      </c>
      <c r="F4" s="17" t="s">
        <v>82</v>
      </c>
      <c r="G4" s="17" t="s">
        <v>76</v>
      </c>
      <c r="H4" s="16" t="s">
        <v>83</v>
      </c>
      <c r="I4" s="16" t="s">
        <v>84</v>
      </c>
    </row>
    <row r="5" spans="1:9" ht="94.5" customHeight="1" x14ac:dyDescent="0.25">
      <c r="A5" s="19" t="s">
        <v>85</v>
      </c>
      <c r="B5" s="16" t="s">
        <v>66</v>
      </c>
      <c r="C5" s="17" t="s">
        <v>86</v>
      </c>
      <c r="D5" s="18" t="s">
        <v>29</v>
      </c>
      <c r="E5" s="18" t="s">
        <v>87</v>
      </c>
      <c r="F5" s="17" t="s">
        <v>69</v>
      </c>
      <c r="G5" s="17" t="s">
        <v>76</v>
      </c>
      <c r="H5" s="16" t="s">
        <v>71</v>
      </c>
      <c r="I5" s="16" t="s">
        <v>88</v>
      </c>
    </row>
    <row r="6" spans="1:9" ht="94.5" customHeight="1" x14ac:dyDescent="0.25">
      <c r="A6" s="15" t="s">
        <v>89</v>
      </c>
      <c r="B6" s="16" t="s">
        <v>90</v>
      </c>
      <c r="C6" s="17" t="s">
        <v>91</v>
      </c>
      <c r="D6" s="18" t="s">
        <v>14</v>
      </c>
      <c r="E6" s="18" t="s">
        <v>92</v>
      </c>
      <c r="F6" s="17" t="s">
        <v>93</v>
      </c>
      <c r="G6" s="17" t="s">
        <v>94</v>
      </c>
      <c r="H6" s="16" t="s">
        <v>95</v>
      </c>
      <c r="I6" s="16" t="s">
        <v>96</v>
      </c>
    </row>
    <row r="7" spans="1:9" ht="94.5" customHeight="1" x14ac:dyDescent="0.25">
      <c r="A7" s="15" t="s">
        <v>97</v>
      </c>
      <c r="B7" s="16" t="s">
        <v>98</v>
      </c>
      <c r="C7" s="17" t="s">
        <v>99</v>
      </c>
      <c r="D7" s="18" t="s">
        <v>14</v>
      </c>
      <c r="E7" s="18" t="s">
        <v>100</v>
      </c>
      <c r="F7" s="17" t="s">
        <v>101</v>
      </c>
      <c r="G7" s="17" t="s">
        <v>102</v>
      </c>
      <c r="H7" s="16" t="s">
        <v>103</v>
      </c>
      <c r="I7" s="16" t="s">
        <v>104</v>
      </c>
    </row>
    <row r="8" spans="1:9" ht="94.5" customHeight="1" x14ac:dyDescent="0.25">
      <c r="A8" s="15" t="s">
        <v>105</v>
      </c>
      <c r="B8" s="16" t="s">
        <v>106</v>
      </c>
      <c r="C8" s="17" t="s">
        <v>107</v>
      </c>
      <c r="D8" s="18" t="s">
        <v>43</v>
      </c>
      <c r="E8" s="18" t="s">
        <v>108</v>
      </c>
      <c r="F8" s="17" t="s">
        <v>109</v>
      </c>
      <c r="G8" s="17" t="s">
        <v>110</v>
      </c>
      <c r="H8" s="16" t="s">
        <v>111</v>
      </c>
      <c r="I8" s="16" t="s">
        <v>112</v>
      </c>
    </row>
    <row r="9" spans="1:9" ht="94.5" customHeight="1" x14ac:dyDescent="0.25">
      <c r="A9" s="20" t="s">
        <v>113</v>
      </c>
      <c r="B9" s="16" t="s">
        <v>90</v>
      </c>
      <c r="C9" s="17" t="s">
        <v>91</v>
      </c>
      <c r="D9" s="18" t="s">
        <v>49</v>
      </c>
      <c r="E9" s="18" t="s">
        <v>114</v>
      </c>
      <c r="F9" s="17" t="s">
        <v>115</v>
      </c>
      <c r="G9" s="17" t="s">
        <v>116</v>
      </c>
      <c r="H9" s="16" t="s">
        <v>117</v>
      </c>
      <c r="I9" s="16" t="s">
        <v>118</v>
      </c>
    </row>
    <row r="10" spans="1:9" ht="94.5" customHeight="1" x14ac:dyDescent="0.25">
      <c r="A10" s="21" t="s">
        <v>119</v>
      </c>
      <c r="B10" s="16" t="s">
        <v>120</v>
      </c>
      <c r="C10" s="17" t="s">
        <v>121</v>
      </c>
      <c r="D10" s="18" t="s">
        <v>14</v>
      </c>
      <c r="E10" s="18" t="s">
        <v>122</v>
      </c>
      <c r="F10" s="17" t="s">
        <v>123</v>
      </c>
      <c r="G10" s="17" t="s">
        <v>124</v>
      </c>
      <c r="H10" s="16" t="s">
        <v>124</v>
      </c>
      <c r="I10" s="16" t="s">
        <v>125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3"/>
  <sheetViews>
    <sheetView tabSelected="1" topLeftCell="C1" zoomScale="115" zoomScaleNormal="115" workbookViewId="0">
      <pane ySplit="3" topLeftCell="A4" activePane="bottomLeft" state="frozen"/>
      <selection pane="bottomLeft" activeCell="J1" sqref="J1"/>
    </sheetView>
  </sheetViews>
  <sheetFormatPr baseColWidth="10" defaultColWidth="8.7109375" defaultRowHeight="15" x14ac:dyDescent="0.25"/>
  <cols>
    <col min="1" max="1" width="32" customWidth="1"/>
    <col min="2" max="2" width="42" customWidth="1"/>
    <col min="3" max="3" width="20" customWidth="1"/>
    <col min="4" max="4" width="18" customWidth="1"/>
    <col min="5" max="5" width="16" customWidth="1"/>
    <col min="6" max="6" width="55" customWidth="1"/>
  </cols>
  <sheetData>
    <row r="1" spans="1:15" ht="27.75" customHeight="1" x14ac:dyDescent="0.25">
      <c r="A1" s="38" t="s">
        <v>126</v>
      </c>
      <c r="B1" s="38"/>
      <c r="C1" s="38"/>
      <c r="D1" s="38"/>
      <c r="E1" s="38"/>
      <c r="F1" s="38"/>
      <c r="H1" s="41" t="s">
        <v>200</v>
      </c>
      <c r="I1" s="41"/>
      <c r="J1" s="41"/>
      <c r="K1" s="41"/>
      <c r="L1" s="41"/>
      <c r="M1" s="41"/>
      <c r="N1" s="41"/>
      <c r="O1" s="41"/>
    </row>
    <row r="3" spans="1:15" ht="21.75" customHeight="1" x14ac:dyDescent="0.25">
      <c r="A3" s="39" t="s">
        <v>127</v>
      </c>
      <c r="B3" s="39"/>
      <c r="C3" s="39"/>
      <c r="D3" s="39"/>
      <c r="E3" s="39"/>
      <c r="F3" s="39"/>
    </row>
    <row r="4" spans="1:15" ht="25.5" x14ac:dyDescent="0.25">
      <c r="A4" s="22" t="s">
        <v>128</v>
      </c>
      <c r="B4" s="22" t="s">
        <v>129</v>
      </c>
      <c r="C4" s="22" t="s">
        <v>130</v>
      </c>
      <c r="D4" s="22" t="s">
        <v>131</v>
      </c>
      <c r="E4" s="22" t="s">
        <v>132</v>
      </c>
      <c r="F4" s="22" t="s">
        <v>133</v>
      </c>
    </row>
    <row r="5" spans="1:15" x14ac:dyDescent="0.25">
      <c r="A5" s="23" t="s">
        <v>134</v>
      </c>
      <c r="B5" s="24" t="s">
        <v>135</v>
      </c>
      <c r="C5" s="25" t="s">
        <v>136</v>
      </c>
      <c r="D5" s="26">
        <v>21215.33</v>
      </c>
      <c r="E5" s="26">
        <v>28126.44</v>
      </c>
      <c r="F5" s="27" t="s">
        <v>137</v>
      </c>
    </row>
    <row r="6" spans="1:15" x14ac:dyDescent="0.25">
      <c r="A6" s="23" t="s">
        <v>138</v>
      </c>
      <c r="B6" s="24" t="s">
        <v>139</v>
      </c>
      <c r="C6" s="28" t="s">
        <v>140</v>
      </c>
      <c r="D6" s="26">
        <v>298.18</v>
      </c>
      <c r="E6" s="26">
        <v>298.18</v>
      </c>
      <c r="F6" s="29" t="s">
        <v>141</v>
      </c>
    </row>
    <row r="7" spans="1:15" x14ac:dyDescent="0.25">
      <c r="A7" s="23" t="s">
        <v>142</v>
      </c>
      <c r="B7" s="24" t="s">
        <v>143</v>
      </c>
      <c r="C7" s="25" t="s">
        <v>136</v>
      </c>
      <c r="D7" s="26">
        <v>4894852.92</v>
      </c>
      <c r="E7" s="26">
        <v>4928244.7</v>
      </c>
      <c r="F7" s="27" t="s">
        <v>137</v>
      </c>
    </row>
    <row r="8" spans="1:15" x14ac:dyDescent="0.25">
      <c r="A8" s="23" t="s">
        <v>144</v>
      </c>
      <c r="B8" s="24" t="s">
        <v>145</v>
      </c>
      <c r="C8" s="28" t="s">
        <v>140</v>
      </c>
      <c r="D8" s="26">
        <v>58486.98</v>
      </c>
      <c r="E8" s="26">
        <v>58486.98</v>
      </c>
      <c r="F8" s="29" t="s">
        <v>141</v>
      </c>
    </row>
    <row r="9" spans="1:15" x14ac:dyDescent="0.25">
      <c r="A9" s="23" t="s">
        <v>146</v>
      </c>
      <c r="B9" s="24" t="s">
        <v>147</v>
      </c>
      <c r="C9" s="25" t="s">
        <v>136</v>
      </c>
      <c r="D9" s="26">
        <v>1070998.02</v>
      </c>
      <c r="E9" s="26">
        <v>1079815.23</v>
      </c>
      <c r="F9" s="27" t="s">
        <v>137</v>
      </c>
    </row>
    <row r="10" spans="1:15" x14ac:dyDescent="0.25">
      <c r="A10" s="23" t="s">
        <v>148</v>
      </c>
      <c r="B10" s="24" t="s">
        <v>149</v>
      </c>
      <c r="C10" s="28" t="s">
        <v>140</v>
      </c>
      <c r="D10" s="26">
        <v>107245.61</v>
      </c>
      <c r="E10" s="26">
        <v>107245.61</v>
      </c>
      <c r="F10" s="29" t="s">
        <v>141</v>
      </c>
    </row>
    <row r="11" spans="1:15" x14ac:dyDescent="0.25">
      <c r="A11" s="23" t="s">
        <v>150</v>
      </c>
      <c r="B11" s="24" t="s">
        <v>151</v>
      </c>
      <c r="C11" s="25" t="s">
        <v>136</v>
      </c>
      <c r="D11" s="26">
        <v>1285646.56</v>
      </c>
      <c r="E11" s="26">
        <v>1308128.8600000001</v>
      </c>
      <c r="F11" s="27" t="s">
        <v>137</v>
      </c>
    </row>
    <row r="12" spans="1:15" x14ac:dyDescent="0.25">
      <c r="A12" s="23" t="s">
        <v>152</v>
      </c>
      <c r="B12" s="24" t="s">
        <v>153</v>
      </c>
      <c r="C12" s="28" t="s">
        <v>140</v>
      </c>
      <c r="D12" s="26">
        <v>54396.4</v>
      </c>
      <c r="E12" s="26">
        <v>54396.4</v>
      </c>
      <c r="F12" s="29" t="s">
        <v>141</v>
      </c>
    </row>
    <row r="13" spans="1:15" x14ac:dyDescent="0.25">
      <c r="A13" s="23" t="s">
        <v>154</v>
      </c>
      <c r="B13" s="24" t="s">
        <v>155</v>
      </c>
      <c r="C13" s="25" t="s">
        <v>136</v>
      </c>
      <c r="D13" s="26">
        <v>64918</v>
      </c>
      <c r="E13" s="26">
        <v>64918</v>
      </c>
      <c r="F13" s="27" t="s">
        <v>137</v>
      </c>
    </row>
    <row r="14" spans="1:15" x14ac:dyDescent="0.25">
      <c r="A14" s="23" t="s">
        <v>156</v>
      </c>
      <c r="B14" s="24" t="s">
        <v>157</v>
      </c>
      <c r="C14" s="25" t="s">
        <v>136</v>
      </c>
      <c r="D14" s="26">
        <v>53276.800000000003</v>
      </c>
      <c r="E14" s="26">
        <v>53783.8</v>
      </c>
      <c r="F14" s="27" t="s">
        <v>137</v>
      </c>
    </row>
    <row r="15" spans="1:15" x14ac:dyDescent="0.25">
      <c r="A15" s="23" t="s">
        <v>158</v>
      </c>
      <c r="B15" s="24" t="s">
        <v>159</v>
      </c>
      <c r="C15" s="30" t="s">
        <v>160</v>
      </c>
      <c r="D15" s="26">
        <v>0</v>
      </c>
      <c r="E15" s="26">
        <v>3780008.18</v>
      </c>
      <c r="F15" s="29" t="s">
        <v>161</v>
      </c>
    </row>
    <row r="16" spans="1:15" x14ac:dyDescent="0.25">
      <c r="A16" s="23" t="s">
        <v>162</v>
      </c>
      <c r="B16" s="24" t="s">
        <v>163</v>
      </c>
      <c r="C16" s="30" t="s">
        <v>160</v>
      </c>
      <c r="D16" s="26">
        <v>0</v>
      </c>
      <c r="E16" s="26">
        <v>77996.95</v>
      </c>
      <c r="F16" s="29" t="s">
        <v>161</v>
      </c>
    </row>
    <row r="17" spans="1:6" x14ac:dyDescent="0.25">
      <c r="A17" s="23" t="s">
        <v>164</v>
      </c>
      <c r="B17" s="24" t="s">
        <v>165</v>
      </c>
      <c r="C17" s="30" t="s">
        <v>160</v>
      </c>
      <c r="D17" s="26">
        <v>0</v>
      </c>
      <c r="E17" s="26">
        <v>195573.57</v>
      </c>
      <c r="F17" s="29" t="s">
        <v>161</v>
      </c>
    </row>
    <row r="18" spans="1:6" x14ac:dyDescent="0.25">
      <c r="A18" s="23" t="s">
        <v>166</v>
      </c>
      <c r="B18" s="24" t="s">
        <v>167</v>
      </c>
      <c r="C18" s="24" t="s">
        <v>168</v>
      </c>
      <c r="D18" s="26">
        <v>12102.82</v>
      </c>
      <c r="E18" s="26"/>
      <c r="F18" s="31" t="s">
        <v>169</v>
      </c>
    </row>
    <row r="19" spans="1:6" x14ac:dyDescent="0.25">
      <c r="A19" s="23" t="s">
        <v>170</v>
      </c>
      <c r="B19" s="24" t="s">
        <v>171</v>
      </c>
      <c r="C19" s="24" t="s">
        <v>172</v>
      </c>
      <c r="D19" s="26">
        <v>86550</v>
      </c>
      <c r="E19" s="26">
        <v>86550</v>
      </c>
      <c r="F19" s="27" t="s">
        <v>137</v>
      </c>
    </row>
    <row r="20" spans="1:6" x14ac:dyDescent="0.25">
      <c r="A20" s="23" t="s">
        <v>173</v>
      </c>
      <c r="B20" s="24" t="s">
        <v>174</v>
      </c>
      <c r="C20" s="24" t="s">
        <v>175</v>
      </c>
      <c r="D20" s="26">
        <v>-6358</v>
      </c>
      <c r="E20" s="26"/>
      <c r="F20" s="31" t="s">
        <v>176</v>
      </c>
    </row>
    <row r="21" spans="1:6" x14ac:dyDescent="0.25">
      <c r="A21" s="23" t="s">
        <v>177</v>
      </c>
      <c r="B21" s="24" t="s">
        <v>178</v>
      </c>
      <c r="C21" s="24" t="s">
        <v>179</v>
      </c>
      <c r="D21" s="26">
        <v>-1463.24</v>
      </c>
      <c r="E21" s="26"/>
      <c r="F21" s="31" t="s">
        <v>176</v>
      </c>
    </row>
    <row r="24" spans="1:6" ht="21.75" customHeight="1" x14ac:dyDescent="0.25">
      <c r="A24" s="39" t="s">
        <v>180</v>
      </c>
      <c r="B24" s="39"/>
      <c r="C24" s="39"/>
      <c r="D24" s="39"/>
      <c r="E24" s="39"/>
      <c r="F24" s="39"/>
    </row>
    <row r="25" spans="1:6" x14ac:dyDescent="0.25">
      <c r="A25" s="22" t="s">
        <v>181</v>
      </c>
      <c r="B25" s="22" t="s">
        <v>182</v>
      </c>
      <c r="C25" s="22" t="s">
        <v>183</v>
      </c>
      <c r="D25" s="22" t="s">
        <v>184</v>
      </c>
      <c r="E25" s="22" t="s">
        <v>5</v>
      </c>
      <c r="F25" s="22" t="s">
        <v>185</v>
      </c>
    </row>
    <row r="26" spans="1:6" ht="75" customHeight="1" x14ac:dyDescent="0.25">
      <c r="A26" s="18" t="s">
        <v>186</v>
      </c>
      <c r="B26" s="17" t="s">
        <v>187</v>
      </c>
      <c r="C26" s="32">
        <v>7669641.4699999997</v>
      </c>
      <c r="D26" s="32">
        <v>7669840</v>
      </c>
      <c r="E26" s="33">
        <f>C26-D26</f>
        <v>-198.53000000026077</v>
      </c>
      <c r="F26" s="34" t="s">
        <v>188</v>
      </c>
    </row>
    <row r="27" spans="1:6" ht="75" customHeight="1" x14ac:dyDescent="0.25">
      <c r="A27" s="18" t="s">
        <v>189</v>
      </c>
      <c r="B27" s="17" t="s">
        <v>190</v>
      </c>
      <c r="C27" s="32">
        <v>7488979.4699999997</v>
      </c>
      <c r="D27" s="32">
        <v>7669840</v>
      </c>
      <c r="E27" s="33">
        <f>C27-D27</f>
        <v>-180860.53000000026</v>
      </c>
      <c r="F27" s="35" t="s">
        <v>191</v>
      </c>
    </row>
    <row r="28" spans="1:6" ht="75" customHeight="1" x14ac:dyDescent="0.25">
      <c r="A28" s="18" t="s">
        <v>192</v>
      </c>
      <c r="B28" s="17" t="s">
        <v>193</v>
      </c>
      <c r="C28" s="32">
        <v>7709406.6399999997</v>
      </c>
      <c r="D28" s="32">
        <v>7669840</v>
      </c>
      <c r="E28" s="33">
        <f>C28-D28</f>
        <v>39566.639999999665</v>
      </c>
      <c r="F28" s="36" t="s">
        <v>194</v>
      </c>
    </row>
    <row r="29" spans="1:6" ht="75" customHeight="1" x14ac:dyDescent="0.25">
      <c r="A29" s="18" t="s">
        <v>195</v>
      </c>
      <c r="B29" s="17" t="s">
        <v>196</v>
      </c>
      <c r="C29" s="32">
        <v>7702166.3799999999</v>
      </c>
      <c r="D29" s="32">
        <v>7669840</v>
      </c>
      <c r="E29" s="33">
        <f>C29-D29</f>
        <v>32326.379999999888</v>
      </c>
      <c r="F29" s="37" t="s">
        <v>197</v>
      </c>
    </row>
    <row r="32" spans="1:6" ht="21.75" customHeight="1" x14ac:dyDescent="0.25">
      <c r="A32" s="39" t="s">
        <v>198</v>
      </c>
      <c r="B32" s="39"/>
      <c r="C32" s="39"/>
      <c r="D32" s="39"/>
      <c r="E32" s="39"/>
      <c r="F32" s="39"/>
    </row>
    <row r="33" spans="1:6" ht="94.5" customHeight="1" x14ac:dyDescent="0.25">
      <c r="A33" s="40" t="s">
        <v>199</v>
      </c>
      <c r="B33" s="40"/>
      <c r="C33" s="40"/>
      <c r="D33" s="40"/>
      <c r="E33" s="40"/>
      <c r="F33" s="40"/>
    </row>
  </sheetData>
  <mergeCells count="5">
    <mergeCell ref="A1:F1"/>
    <mergeCell ref="A3:F3"/>
    <mergeCell ref="A24:F24"/>
    <mergeCell ref="A32:F32"/>
    <mergeCell ref="A33:F3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Finance Ampel 2025</vt:lpstr>
      <vt:lpstr>Formeln pro Land</vt:lpstr>
      <vt:lpstr>IT Filter Analyse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Kohler, Ingo</cp:lastModifiedBy>
  <cp:revision>0</cp:revision>
  <dcterms:created xsi:type="dcterms:W3CDTF">2026-05-18T12:48:23Z</dcterms:created>
  <dcterms:modified xsi:type="dcterms:W3CDTF">2026-05-19T07:41:15Z</dcterms:modified>
  <dc:language>en-US</dc:language>
</cp:coreProperties>
</file>